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47" sheetId="1" r:id="rId1"/>
  </sheets>
  <externalReferences>
    <externalReference r:id="rId2"/>
  </externalReferences>
  <definedNames>
    <definedName name="АДРЕС" localSheetId="0">'ул Никитина д. 47'!$B$3</definedName>
    <definedName name="АДРЕС">#REF!</definedName>
    <definedName name="АДРЕС2">#REF!</definedName>
    <definedName name="ВХДОЛГ" localSheetId="0">'ул Никитина д. 47'!$G$9</definedName>
    <definedName name="ВХДОЛГ">#REF!</definedName>
    <definedName name="ВХСАЛЬДО" localSheetId="0">'ул Никитина д. 47'!$D$9</definedName>
    <definedName name="ВХСАЛЬДО">#REF!</definedName>
    <definedName name="ВХСАЛЬДО3МЕС">#REF!</definedName>
    <definedName name="ДОГОВОР" localSheetId="0">'ул Никитина д. 47'!$B$4</definedName>
    <definedName name="ДОГОВОР">#REF!</definedName>
    <definedName name="ДОЛГ" localSheetId="0">'ул Никитина д. 47'!$A$9</definedName>
    <definedName name="ДОЛГ">#REF!</definedName>
    <definedName name="ЗАТРАЧЕНОК" localSheetId="0">'ул Никитина д. 47'!$D$41</definedName>
    <definedName name="ЗАТРАЧЕНОК">#REF!</definedName>
    <definedName name="ЗАТРАЧЕНОТ" localSheetId="0">'ул Никитина д. 47'!$D$40</definedName>
    <definedName name="ЗАТРАЧЕНОТ">#REF!</definedName>
    <definedName name="ЗАТРЕМ" localSheetId="0">'ул Никитина д. 47'!$D$56</definedName>
    <definedName name="ЗАТРЕМ">#REF!</definedName>
    <definedName name="ИСХДОЛГ" localSheetId="0">'ул Никитина д. 47'!$G$46</definedName>
    <definedName name="ИСХДОЛГ">#REF!</definedName>
    <definedName name="ИСХСАЛЬДО" localSheetId="0">'ул Никитина д. 47'!$D$46</definedName>
    <definedName name="ИСХСАЛЬДО">#REF!</definedName>
    <definedName name="ИСХСАЛЬДО3МЕС">#REF!</definedName>
    <definedName name="КАП" localSheetId="0">'ул Никитина д. 47'!$C$41</definedName>
    <definedName name="КАП">#REF!</definedName>
    <definedName name="КАПРЕМ">#REF!</definedName>
    <definedName name="КПЕРЕЧИСК" localSheetId="0">'ул Никитина д. 47'!$G$41</definedName>
    <definedName name="КПЕРЕЧИСК">#REF!</definedName>
    <definedName name="КПЕРЕЧИСТ" localSheetId="0">'ул Никитина д. 47'!$G$40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47'!$D$54</definedName>
    <definedName name="НАЧРЕМ">#REF!</definedName>
    <definedName name="НЕЖНАЧРЕМ" localSheetId="0">'ул Никитина д. 47'!$D$55</definedName>
    <definedName name="НЕЖНАЧРЕМ">#REF!</definedName>
    <definedName name="ОПАЛЧЕНОТ" localSheetId="0">'ул Никитина д. 47'!$E$40</definedName>
    <definedName name="ОПАЛЧЕНОТ">#REF!</definedName>
    <definedName name="ОПЛАЧЕНОК" localSheetId="0">'ул Никитина д. 47'!$E$41</definedName>
    <definedName name="ОПЛАЧЕНОК">#REF!</definedName>
    <definedName name="ОСВОЕНО">#REF!</definedName>
    <definedName name="ОСТ" localSheetId="0">'ул Никитина д. 47'!$A$46</definedName>
    <definedName name="ОСТ">#REF!</definedName>
    <definedName name="ПЛОЩАДЬ" localSheetId="0">'ул Никитина д. 47'!$B$5</definedName>
    <definedName name="ПЛОЩАДЬ">#REF!</definedName>
    <definedName name="ПЛОЩАДЬДОМА">#REF!</definedName>
    <definedName name="РАЗМЕРПЛАТЫ" localSheetId="0">'ул Никитина д. 47'!$C$11</definedName>
    <definedName name="РАЗМЕРПЛАТЫ">#REF!</definedName>
    <definedName name="СНРЕМ" localSheetId="0">'ул Никитина д. 47'!#REF!</definedName>
    <definedName name="СНРЕМ">#REF!</definedName>
    <definedName name="ТАРОТОП" localSheetId="0">'ул Никитина д. 47'!$C$16</definedName>
    <definedName name="ТАРОТОП">#REF!</definedName>
    <definedName name="ТАРХВС" localSheetId="0">'ул Никитина д. 47'!$C$17</definedName>
    <definedName name="ТАРХВС">#REF!</definedName>
    <definedName name="ТБО" localSheetId="0">'ул Никитина д. 47'!$C$13</definedName>
    <definedName name="ТБО">#REF!</definedName>
    <definedName name="ТБОНАЧ" localSheetId="0">'ул Никитина д. 47'!$D$13</definedName>
    <definedName name="ТБОНАЧ">#REF!</definedName>
    <definedName name="ТБОНЕД" localSheetId="0">'ул Никитина д. 47'!$F$13</definedName>
    <definedName name="ТБОНЕД">#REF!</definedName>
    <definedName name="ТБООПЛ" localSheetId="0">'ул Никитина д. 47'!$E$13</definedName>
    <definedName name="ТБООПЛ">#REF!</definedName>
    <definedName name="ТБОПОСТ" localSheetId="0">'ул Никитина д. 47'!$G$13</definedName>
    <definedName name="ТБОПОСТ">#REF!</definedName>
    <definedName name="ТЕК" localSheetId="0">'ул Никитина д. 47'!$C$40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<sst xmlns="http://schemas.openxmlformats.org/spreadsheetml/2006/main" count="70" uniqueCount="67">
  <si>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</si>
  <si>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</si>
  <si>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47</t>
  </si>
  <si>
    <t>Договор управления №:</t>
  </si>
  <si>
    <t xml:space="preserve">№ 43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</si>
  <si>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</si>
  <si>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</si>
  <si>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</si>
  <si>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</si>
  <si>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</si>
  <si>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</si>
  <si>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</si>
  <si>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</si>
  <si>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</si>
  <si>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</si>
  <si>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</si>
  <si>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</si>
  <si>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</si>
  <si>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</si>
  <si>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</si>
  <si>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</si>
  <si>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</si>
  <si>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</si>
  <si>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</si>
  <si>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</si>
  <si>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</si>
  <si>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</si>
  <si>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</si>
  <si>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</si>
  <si>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</si>
  <si>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</si>
  <si>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</si>
  <si>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</si>
  <si>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</si>
  <si>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</si>
  <si>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</si>
  <si>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</si>
  <si>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</si>
  <si>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Прочистка вентканалов, газоходов</t>
  </si>
  <si>
    <t>Замена задвижек ц/о</t>
  </si>
  <si>
    <t>Установка козырьков</t>
  </si>
  <si>
    <t>Замена стояка ЦО</t>
  </si>
  <si>
    <t>Замена радиаторов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</si>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</sst>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/>
  <dimension ref="A1:CS712"/>
  <sheetViews>
    <sheetView tabSelected="1" topLeftCell="A80" workbookViewId="0">
      <selection activeCell="A63" sqref="A63:IV6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3348.6999999999994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518389.46000000054</v>
      </c>
      <c r="E9" s="10" t="s">
        <v>8</v>
      </c>
      <c r="F9" s="11"/>
      <c r="G9" s="9">
        <v>151675.44999999998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348189.14999999979</v>
      </c>
      <c r="E13" s="24">
        <v>341152.47999999986</v>
      </c>
      <c r="F13" s="25">
        <f>ТБОНАЧ-ТБООПЛ</f>
        <v>7036.6699999999255</v>
      </c>
      <c r="G13" s="26">
        <f>ТБООПЛ</f>
        <v>341152.47999999986</v>
      </c>
    </row>
    <row r="14" spans="1:7" ht="13.5" thickBot="1" x14ac:dyDescent="0.25">
      <c r="A14" s="27"/>
      <c r="B14" s="28" t="s">
        <v>17</v>
      </c>
      <c r="C14" s="29"/>
      <c r="D14" s="30">
        <f>D13</f>
        <v>348189.14999999979</v>
      </c>
      <c r="E14" s="30">
        <f>E13</f>
        <v>341152.47999999986</v>
      </c>
      <c r="F14" s="30">
        <f>F13</f>
        <v>7036.6699999999255</v>
      </c>
      <c r="G14" s="30">
        <f>SUM(ТБОПОСТ)</f>
        <v>341152.47999999986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2152.04</v>
      </c>
      <c r="D16" s="24">
        <v>1282613</v>
      </c>
      <c r="E16" s="24">
        <v>1271989.2500000002</v>
      </c>
      <c r="F16" s="25">
        <f t="shared" ref="F16:F25" si="0">D16-E16</f>
        <v>10623.749999999767</v>
      </c>
      <c r="G16" s="26">
        <f t="shared" ref="G16:G25" si="1">E16</f>
        <v>1271989.2500000002</v>
      </c>
    </row>
    <row r="17" spans="1:7" x14ac:dyDescent="0.2">
      <c r="A17" s="34"/>
      <c r="B17" s="35" t="s">
        <v>20</v>
      </c>
      <c r="C17" s="23">
        <v>25.95</v>
      </c>
      <c r="D17" s="24">
        <v>339602.26000000018</v>
      </c>
      <c r="E17" s="24">
        <v>331003.32</v>
      </c>
      <c r="F17" s="25">
        <f t="shared" si="0"/>
        <v>8598.940000000177</v>
      </c>
      <c r="G17" s="26">
        <f t="shared" si="1"/>
        <v>331003.32</v>
      </c>
    </row>
    <row r="18" spans="1:7" x14ac:dyDescent="0.2">
      <c r="A18" s="34"/>
      <c r="B18" s="35" t="s">
        <v>21</v>
      </c>
      <c r="C18" s="23">
        <v>17.79</v>
      </c>
      <c r="D18" s="24">
        <v>233189.9899999999</v>
      </c>
      <c r="E18" s="24">
        <v>227155.48999999987</v>
      </c>
      <c r="F18" s="25">
        <f t="shared" si="0"/>
        <v>6034.5000000000291</v>
      </c>
      <c r="G18" s="26">
        <f t="shared" si="1"/>
        <v>227155.48999999987</v>
      </c>
    </row>
    <row r="19" spans="1:7" x14ac:dyDescent="0.2">
      <c r="A19" s="34"/>
      <c r="B19" s="35" t="s">
        <v>22</v>
      </c>
      <c r="C19" s="23">
        <v>4.2300000000000004</v>
      </c>
      <c r="D19" s="24">
        <v>175126.91999999998</v>
      </c>
      <c r="E19" s="24">
        <v>226200.15000000017</v>
      </c>
      <c r="F19" s="25">
        <f t="shared" si="0"/>
        <v>-51073.230000000185</v>
      </c>
      <c r="G19" s="26">
        <f t="shared" si="1"/>
        <v>226200.15000000017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2030532.1700000002</v>
      </c>
      <c r="E26" s="30">
        <f>SUM(E16:E25)</f>
        <v>2056348.2100000002</v>
      </c>
      <c r="F26" s="30">
        <f>SUM(F16:F25)</f>
        <v>-25816.040000000212</v>
      </c>
      <c r="G26" s="30">
        <f>SUM(G16:G25)</f>
        <v>2056348.2100000002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136024.5</v>
      </c>
      <c r="E28" s="24">
        <v>128649.34000000005</v>
      </c>
      <c r="F28" s="25">
        <f>D28-E28</f>
        <v>7375.1599999999453</v>
      </c>
      <c r="G28" s="26">
        <f t="shared" ref="G28:G37" si="2">E28</f>
        <v>128649.34000000005</v>
      </c>
    </row>
    <row r="29" spans="1:7" x14ac:dyDescent="0.2">
      <c r="A29" s="34"/>
      <c r="B29" s="35" t="s">
        <v>25</v>
      </c>
      <c r="C29" s="23">
        <v>0</v>
      </c>
      <c r="D29" s="24">
        <v>30630</v>
      </c>
      <c r="E29" s="24">
        <v>30770.969999999998</v>
      </c>
      <c r="F29" s="25">
        <f>D29-E29</f>
        <v>-140.96999999999753</v>
      </c>
      <c r="G29" s="26">
        <f t="shared" si="2"/>
        <v>30770.969999999998</v>
      </c>
    </row>
    <row r="30" spans="1:7" x14ac:dyDescent="0.2">
      <c r="A30" s="34"/>
      <c r="B30" s="35" t="s">
        <v>26</v>
      </c>
      <c r="C30" s="23">
        <v>6.64</v>
      </c>
      <c r="D30" s="24">
        <v>29738.730000000003</v>
      </c>
      <c r="E30" s="24">
        <v>30838.41</v>
      </c>
      <c r="F30" s="25">
        <f t="shared" ref="F30:F37" si="3">D30-E30</f>
        <v>-1099.6799999999967</v>
      </c>
      <c r="G30" s="26">
        <f t="shared" si="2"/>
        <v>30838.41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196393.23</v>
      </c>
      <c r="E38" s="30">
        <f>SUM(E28:E37)</f>
        <v>190258.72000000006</v>
      </c>
      <c r="F38" s="30">
        <f>SUM(F28:F37)</f>
        <v>6134.5099999999511</v>
      </c>
      <c r="G38" s="30">
        <f>SUM(G28:G37)</f>
        <v>190258.72000000006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66309.960000000079</v>
      </c>
      <c r="E40" s="24">
        <v>65591.970000000045</v>
      </c>
      <c r="F40" s="25">
        <f>ЗАТРАЧЕНОТ-ОПАЛЧЕНОТ</f>
        <v>717.99000000003434</v>
      </c>
      <c r="G40" s="45">
        <v>119076.18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66309.960000000079</v>
      </c>
      <c r="E42" s="30">
        <f>E41+E40</f>
        <v>65591.970000000045</v>
      </c>
      <c r="F42" s="30">
        <f>F41+F40</f>
        <v>717.99000000003434</v>
      </c>
      <c r="G42" s="30">
        <f>КПЕРЕЧИСТ+КПЕРЕЧИСК</f>
        <v>119076.18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2641424.5100000002</v>
      </c>
      <c r="E44" s="30">
        <f>E42+E38+E26+E14</f>
        <v>2653351.3800000004</v>
      </c>
      <c r="F44" s="30">
        <f>F42+F38+F26+F14</f>
        <v>-11926.870000000301</v>
      </c>
      <c r="G44" s="30">
        <f>G42+G38+G26+G14</f>
        <v>2706835.5900000003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506462.58999999956</v>
      </c>
      <c r="E46" s="10" t="s">
        <v>8</v>
      </c>
      <c r="F46" s="11"/>
      <c r="G46" s="9">
        <v>161657.00000000003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65591.970000000016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119076.18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73367.649999999994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1233.78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15787.460000000001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6061.32</v>
      </c>
      <c r="G60" s="61"/>
    </row>
    <row r="61" spans="1:7" s="62" customFormat="1" x14ac:dyDescent="0.2">
      <c r="A61" s="61" t="s">
        <v>41</v>
      </c>
      <c r="B61" s="61"/>
      <c r="C61" s="61"/>
      <c r="D61" s="61"/>
      <c r="E61" s="61"/>
      <c r="F61" s="61">
        <v>7893.42</v>
      </c>
      <c r="G61" s="61"/>
    </row>
    <row r="62" spans="1:7" s="62" customFormat="1" x14ac:dyDescent="0.2">
      <c r="A62" s="61" t="s">
        <v>42</v>
      </c>
      <c r="B62" s="61"/>
      <c r="C62" s="61"/>
      <c r="D62" s="61"/>
      <c r="E62" s="61"/>
      <c r="F62" s="61">
        <v>14732.550000000001</v>
      </c>
      <c r="G62" s="61"/>
    </row>
    <row r="63" spans="1:7" s="62" customFormat="1" x14ac:dyDescent="0.2"/>
    <row r="64" spans="1:7" s="62" customFormat="1" x14ac:dyDescent="0.2">
      <c r="A64" s="63" t="s">
        <v>43</v>
      </c>
    </row>
    <row r="65" spans="1:97" s="62" customFormat="1" x14ac:dyDescent="0.2"/>
    <row r="66" spans="1:97" s="62" customFormat="1" x14ac:dyDescent="0.2">
      <c r="A66" s="64" t="s">
        <v>44</v>
      </c>
      <c r="B66" s="64"/>
      <c r="D66" s="65">
        <v>32454.500000000029</v>
      </c>
      <c r="E66" s="66"/>
    </row>
    <row r="67" spans="1:97" s="62" customFormat="1" x14ac:dyDescent="0.2">
      <c r="A67" s="64" t="s">
        <v>45</v>
      </c>
      <c r="B67" s="64"/>
      <c r="D67" s="67">
        <v>0</v>
      </c>
      <c r="E67" s="68"/>
    </row>
    <row r="68" spans="1:97" s="62" customFormat="1" x14ac:dyDescent="0.2">
      <c r="A68" s="64" t="s">
        <v>46</v>
      </c>
      <c r="B68" s="64"/>
      <c r="D68" s="67">
        <v>1200</v>
      </c>
      <c r="E68" s="68"/>
    </row>
    <row r="69" spans="1:97" s="62" customFormat="1" x14ac:dyDescent="0.2">
      <c r="A69" s="64" t="s">
        <v>47</v>
      </c>
      <c r="B69" s="64"/>
      <c r="D69" s="67">
        <v>239754.96</v>
      </c>
      <c r="E69" s="68"/>
    </row>
    <row r="70" spans="1:97" s="62" customFormat="1" x14ac:dyDescent="0.2">
      <c r="A70" s="64" t="s">
        <v>48</v>
      </c>
      <c r="B70" s="64"/>
      <c r="D70" s="69">
        <v>0</v>
      </c>
      <c r="E70" s="70"/>
    </row>
    <row r="71" spans="1:97" s="62" customFormat="1" x14ac:dyDescent="0.2">
      <c r="A71" s="71" t="s">
        <v>49</v>
      </c>
      <c r="B71" s="71"/>
      <c r="C71" s="71"/>
      <c r="D71" s="71"/>
      <c r="E71" s="71"/>
      <c r="F71" s="71" t="s">
        <v>50</v>
      </c>
      <c r="G71" s="71"/>
    </row>
    <row r="72" spans="1:97" s="62" customFormat="1" x14ac:dyDescent="0.2">
      <c r="A72" s="72" t="s">
        <v>51</v>
      </c>
      <c r="B72" s="72"/>
      <c r="D72" s="73">
        <v>33654.500000000029</v>
      </c>
      <c r="E72" s="74"/>
    </row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53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54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56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57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59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60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6"/>
      <c r="B88" s="76"/>
      <c r="C88" s="76"/>
      <c r="D88" s="76"/>
      <c r="E88" s="76"/>
      <c r="F88" s="76"/>
      <c r="G88" s="76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61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62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63</v>
      </c>
      <c r="B93" s="77"/>
      <c r="C93" s="77"/>
      <c r="D93" s="77"/>
      <c r="E93" s="77"/>
      <c r="F93" s="78" t="s">
        <v>64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9"/>
      <c r="G94" s="79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8"/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 t="s">
        <v>65</v>
      </c>
      <c r="B96" s="77"/>
      <c r="C96" s="77"/>
      <c r="D96" s="77"/>
      <c r="E96" s="77"/>
      <c r="F96" s="78" t="s">
        <v>66</v>
      </c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8">
    <mergeCell ref="A90:G90"/>
    <mergeCell ref="F93:G93"/>
    <mergeCell ref="F95:G95"/>
    <mergeCell ref="F96:G96"/>
    <mergeCell ref="A82:G82"/>
    <mergeCell ref="A83:G83"/>
    <mergeCell ref="A85:G85"/>
    <mergeCell ref="A86:G86"/>
    <mergeCell ref="A87:G87"/>
    <mergeCell ref="A89:G89"/>
    <mergeCell ref="A72:B72"/>
    <mergeCell ref="D72:E72"/>
    <mergeCell ref="A77:G77"/>
    <mergeCell ref="A78:G78"/>
    <mergeCell ref="A79:G79"/>
    <mergeCell ref="A81:G81"/>
    <mergeCell ref="A69:B69"/>
    <mergeCell ref="D69:E69"/>
    <mergeCell ref="A70:B70"/>
    <mergeCell ref="D70:E70"/>
    <mergeCell ref="A71:E71"/>
    <mergeCell ref="F71:G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47</vt:lpstr>
      <vt:lpstr>'ул Никитина д. 47'!АДРЕС</vt:lpstr>
      <vt:lpstr>'ул Никитина д. 47'!ВХДОЛГ</vt:lpstr>
      <vt:lpstr>'ул Никитина д. 47'!ВХСАЛЬДО</vt:lpstr>
      <vt:lpstr>'ул Никитина д. 47'!ДОГОВОР</vt:lpstr>
      <vt:lpstr>'ул Никитина д. 47'!ДОЛГ</vt:lpstr>
      <vt:lpstr>'ул Никитина д. 47'!ЗАТРАЧЕНОК</vt:lpstr>
      <vt:lpstr>'ул Никитина д. 47'!ЗАТРАЧЕНОТ</vt:lpstr>
      <vt:lpstr>'ул Никитина д. 47'!ЗАТРЕМ</vt:lpstr>
      <vt:lpstr>'ул Никитина д. 47'!ИСХДОЛГ</vt:lpstr>
      <vt:lpstr>'ул Никитина д. 47'!ИСХСАЛЬДО</vt:lpstr>
      <vt:lpstr>'ул Никитина д. 47'!КАП</vt:lpstr>
      <vt:lpstr>'ул Никитина д. 47'!КПЕРЕЧИСК</vt:lpstr>
      <vt:lpstr>'ул Никитина д. 47'!КПЕРЕЧИСТ</vt:lpstr>
      <vt:lpstr>'ул Никитина д. 47'!НАЧРЕМ</vt:lpstr>
      <vt:lpstr>'ул Никитина д. 47'!НЕЖНАЧРЕМ</vt:lpstr>
      <vt:lpstr>'ул Никитина д. 47'!ОПАЛЧЕНОТ</vt:lpstr>
      <vt:lpstr>'ул Никитина д. 47'!ОПЛАЧЕНОК</vt:lpstr>
      <vt:lpstr>'ул Никитина д. 47'!ОСТ</vt:lpstr>
      <vt:lpstr>'ул Никитина д. 47'!ПЛОЩАДЬ</vt:lpstr>
      <vt:lpstr>'ул Никитина д. 47'!РАЗМЕРПЛАТЫ</vt:lpstr>
      <vt:lpstr>'ул Никитина д. 47'!ТАРОТОП</vt:lpstr>
      <vt:lpstr>'ул Никитина д. 47'!ТАРХВС</vt:lpstr>
      <vt:lpstr>'ул Никитина д. 47'!ТБО</vt:lpstr>
      <vt:lpstr>'ул Никитина д. 47'!ТБОНАЧ</vt:lpstr>
      <vt:lpstr>'ул Никитина д. 47'!ТБОНЕД</vt:lpstr>
      <vt:lpstr>'ул Никитина д. 47'!ТБООПЛ</vt:lpstr>
      <vt:lpstr>'ул Никитина д. 47'!ТБОПОСТ</vt:lpstr>
      <vt:lpstr>'ул Никитина д. 47'!ТЕК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2018-03-30T13:22:11Z</dcterms:created>
  <dcterms:modified xsi:type="dcterms:W3CDTF">2018-03-30T13:22:12Z</dcterms:modified>
</cp:coreProperties>
</file>